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pgmol-my.sharepoint.com/personal/rbeeby_pgmol_com/Documents/June 2014/KGC/2025 Senior Matches/"/>
    </mc:Choice>
  </mc:AlternateContent>
  <xr:revisionPtr revIDLastSave="0" documentId="8_{E03CB59D-35F1-6F4A-BF24-39F3A2C295D1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Match Team Sheet" sheetId="1" r:id="rId1"/>
  </sheets>
  <definedNames>
    <definedName name="_xlnm.Print_Area" localSheetId="0">'Match Team Sheet'!$A$1:$Q$28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1" i="1" l="1"/>
  <c r="G21" i="1"/>
  <c r="F14" i="1"/>
  <c r="G14" i="1"/>
  <c r="F13" i="1"/>
  <c r="G13" i="1"/>
  <c r="B16" i="1"/>
  <c r="B18" i="1"/>
  <c r="M25" i="1"/>
  <c r="N25" i="1"/>
  <c r="M24" i="1"/>
  <c r="N24" i="1"/>
  <c r="M23" i="1"/>
  <c r="N23" i="1"/>
  <c r="M22" i="1"/>
  <c r="N22" i="1"/>
  <c r="M21" i="1"/>
  <c r="N21" i="1"/>
  <c r="M20" i="1"/>
  <c r="N20" i="1"/>
  <c r="M19" i="1"/>
  <c r="N19" i="1"/>
  <c r="M18" i="1"/>
  <c r="N18" i="1"/>
  <c r="M17" i="1"/>
  <c r="N17" i="1"/>
  <c r="M16" i="1"/>
  <c r="N16" i="1"/>
  <c r="F25" i="1"/>
  <c r="G25" i="1"/>
  <c r="F24" i="1"/>
  <c r="G24" i="1"/>
  <c r="F23" i="1"/>
  <c r="G23" i="1"/>
  <c r="F22" i="1"/>
  <c r="G22" i="1"/>
  <c r="F20" i="1"/>
  <c r="G20" i="1"/>
  <c r="F19" i="1"/>
  <c r="G19" i="1"/>
  <c r="F18" i="1"/>
  <c r="G18" i="1"/>
  <c r="F17" i="1"/>
  <c r="G17" i="1"/>
  <c r="F16" i="1"/>
  <c r="G16" i="1"/>
  <c r="M15" i="1"/>
  <c r="N15" i="1"/>
  <c r="M14" i="1"/>
  <c r="N14" i="1"/>
  <c r="F15" i="1"/>
  <c r="G15" i="1"/>
  <c r="M13" i="1"/>
  <c r="N13" i="1"/>
  <c r="M12" i="1"/>
  <c r="N12" i="1"/>
  <c r="F12" i="1"/>
  <c r="G12" i="1"/>
  <c r="H12" i="1"/>
  <c r="H13" i="1"/>
  <c r="O20" i="1"/>
  <c r="O23" i="1"/>
  <c r="H16" i="1"/>
  <c r="H24" i="1"/>
  <c r="O14" i="1"/>
  <c r="O22" i="1"/>
  <c r="O24" i="1"/>
  <c r="H15" i="1"/>
  <c r="H17" i="1"/>
  <c r="H19" i="1"/>
  <c r="O13" i="1"/>
  <c r="H20" i="1"/>
  <c r="O18" i="1"/>
  <c r="O12" i="1"/>
  <c r="O15" i="1"/>
  <c r="H14" i="1"/>
  <c r="H22" i="1"/>
  <c r="H23" i="1"/>
  <c r="O17" i="1"/>
  <c r="O16" i="1"/>
  <c r="H25" i="1"/>
  <c r="O25" i="1"/>
  <c r="H21" i="1"/>
  <c r="O21" i="1"/>
  <c r="H18" i="1"/>
  <c r="O19" i="1"/>
</calcChain>
</file>

<file path=xl/sharedStrings.xml><?xml version="1.0" encoding="utf-8"?>
<sst xmlns="http://schemas.openxmlformats.org/spreadsheetml/2006/main" count="83" uniqueCount="69">
  <si>
    <t>Northamptonshire Captains</t>
  </si>
  <si>
    <t>Tees</t>
  </si>
  <si>
    <t>Yellow</t>
  </si>
  <si>
    <t>White</t>
  </si>
  <si>
    <t>Vs</t>
  </si>
  <si>
    <t>Cambridgeshire Captains</t>
  </si>
  <si>
    <t>Slope Rating</t>
  </si>
  <si>
    <t>At Oundle Golf Club</t>
  </si>
  <si>
    <t>Course Rating</t>
  </si>
  <si>
    <t>Match secretary:</t>
  </si>
  <si>
    <t>David Hill</t>
  </si>
  <si>
    <t>Course Par</t>
  </si>
  <si>
    <t>email:</t>
  </si>
  <si>
    <t>davidhillqs@gmail.com</t>
  </si>
  <si>
    <t>Friday 12th September 2025</t>
  </si>
  <si>
    <t>Handicap allowance</t>
  </si>
  <si>
    <t>Phone Number:</t>
  </si>
  <si>
    <t>07989 575927</t>
  </si>
  <si>
    <t>11.00 am for a 12 noon for 1st tee</t>
  </si>
  <si>
    <t>Group</t>
  </si>
  <si>
    <t>Tee  Time</t>
  </si>
  <si>
    <t>Home Team  Names</t>
  </si>
  <si>
    <t>Index</t>
  </si>
  <si>
    <t>CH</t>
  </si>
  <si>
    <t>PH</t>
  </si>
  <si>
    <t>Shots</t>
  </si>
  <si>
    <t>Away Team Names</t>
  </si>
  <si>
    <t>Result</t>
  </si>
  <si>
    <t>12:00</t>
  </si>
  <si>
    <t>Rod Gibbs - President</t>
  </si>
  <si>
    <r>
      <rPr>
        <b/>
        <sz val="26"/>
        <color rgb="FF000000"/>
        <rFont val="Calibri"/>
        <scheme val="minor"/>
      </rPr>
      <t xml:space="preserve">Chas Vincent - </t>
    </r>
    <r>
      <rPr>
        <b/>
        <sz val="18"/>
        <color rgb="FF000000"/>
        <rFont val="Calibri"/>
        <scheme val="minor"/>
      </rPr>
      <t>Captain</t>
    </r>
  </si>
  <si>
    <t>NOON</t>
  </si>
  <si>
    <r>
      <rPr>
        <b/>
        <sz val="26"/>
        <color rgb="FF000000"/>
        <rFont val="Calibri"/>
      </rPr>
      <t xml:space="preserve">David Hill - </t>
    </r>
    <r>
      <rPr>
        <b/>
        <sz val="18"/>
        <color rgb="FF000000"/>
        <rFont val="Calibri"/>
      </rPr>
      <t>Interim Sectretary</t>
    </r>
  </si>
  <si>
    <r>
      <rPr>
        <b/>
        <sz val="26"/>
        <color rgb="FF000000"/>
        <rFont val="Calibri"/>
        <scheme val="minor"/>
      </rPr>
      <t>Hugh Carlise -</t>
    </r>
    <r>
      <rPr>
        <b/>
        <sz val="18"/>
        <color rgb="FF000000"/>
        <rFont val="Calibri"/>
        <scheme val="minor"/>
      </rPr>
      <t xml:space="preserve"> Secretary</t>
    </r>
  </si>
  <si>
    <r>
      <rPr>
        <b/>
        <sz val="26"/>
        <color rgb="FF000000"/>
        <rFont val="Calibri"/>
        <scheme val="minor"/>
      </rPr>
      <t xml:space="preserve">Peter Coles - </t>
    </r>
    <r>
      <rPr>
        <b/>
        <sz val="18"/>
        <color rgb="FF000000"/>
        <rFont val="Calibri"/>
        <scheme val="minor"/>
      </rPr>
      <t>Vice President</t>
    </r>
  </si>
  <si>
    <t>Roger Tacq</t>
  </si>
  <si>
    <t>Bill Hancock</t>
  </si>
  <si>
    <t>John Williams</t>
  </si>
  <si>
    <t>Colin White</t>
  </si>
  <si>
    <t>Trevor Dean</t>
  </si>
  <si>
    <t>Denis Price</t>
  </si>
  <si>
    <t>Steve Whitney</t>
  </si>
  <si>
    <t>Derek Mankelow</t>
  </si>
  <si>
    <t>Mervyn Pickard</t>
  </si>
  <si>
    <t>Mick Peace</t>
  </si>
  <si>
    <t>David Steer</t>
  </si>
  <si>
    <t>Steve Drage</t>
  </si>
  <si>
    <t>Mike Wallis</t>
  </si>
  <si>
    <t>Paul Kime</t>
  </si>
  <si>
    <t>Steve Kane</t>
  </si>
  <si>
    <t>Robin Gee</t>
  </si>
  <si>
    <t>John Harris</t>
  </si>
  <si>
    <t>Eric Duckworth</t>
  </si>
  <si>
    <t>Chris Atkin</t>
  </si>
  <si>
    <t>Bobby Henbury</t>
  </si>
  <si>
    <t>David Creek</t>
  </si>
  <si>
    <t>Richard Cole</t>
  </si>
  <si>
    <t>Brian Allen</t>
  </si>
  <si>
    <t xml:space="preserve">  Dress code</t>
  </si>
  <si>
    <t>Jackets &amp; Ties for  dinner</t>
  </si>
  <si>
    <t>Match result</t>
  </si>
  <si>
    <t xml:space="preserve">  Catering</t>
  </si>
  <si>
    <t>Coffee + bacon roll at 11.00 am - 1st Tee 12 noon  - 2 course after golf dinner</t>
  </si>
  <si>
    <t>L2&amp;1</t>
  </si>
  <si>
    <t>W 2&amp;1</t>
  </si>
  <si>
    <t>L 3&amp;2</t>
  </si>
  <si>
    <t>W 1up</t>
  </si>
  <si>
    <t>L 6&amp;5</t>
  </si>
  <si>
    <t>L 2&amp;1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</si>
</sst>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10409]h:mm\ AM/PM;@"/>
  </numFmts>
  <fonts count="53" x14ac:knownFonts="1">
    <font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0"/>
      <color indexed="12"/>
      <name val="Comic Sans MS"/>
      <family val="4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Comic Sans MS"/>
      <family val="4"/>
    </font>
    <font>
      <sz val="9"/>
      <color theme="1"/>
      <name val="Comic Sans MS"/>
      <family val="2"/>
    </font>
    <font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name val="Calibri"/>
      <family val="2"/>
      <scheme val="minor"/>
    </font>
    <font>
      <b/>
      <i/>
      <sz val="22"/>
      <color rgb="FFFF0000"/>
      <name val="Calibri"/>
      <family val="2"/>
      <scheme val="minor"/>
    </font>
    <font>
      <sz val="48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22"/>
      <color theme="0"/>
      <name val="Calibri"/>
      <family val="2"/>
      <scheme val="minor"/>
    </font>
    <font>
      <sz val="22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26"/>
      <color rgb="FFFF0000"/>
      <name val="Calibri"/>
      <family val="2"/>
      <scheme val="minor"/>
    </font>
    <font>
      <b/>
      <sz val="36"/>
      <color theme="0"/>
      <name val="Calibri"/>
      <family val="2"/>
      <scheme val="minor"/>
    </font>
    <font>
      <b/>
      <i/>
      <sz val="24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28"/>
      <color theme="0"/>
      <name val="Calibri"/>
      <family val="2"/>
      <scheme val="minor"/>
    </font>
    <font>
      <b/>
      <sz val="32"/>
      <color rgb="FFFF0000"/>
      <name val="Calibri"/>
      <family val="2"/>
      <scheme val="minor"/>
    </font>
    <font>
      <sz val="32"/>
      <color theme="1"/>
      <name val="Calibri"/>
      <family val="2"/>
      <scheme val="minor"/>
    </font>
    <font>
      <sz val="24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46"/>
      <color theme="4" tint="-0.249977111117893"/>
      <name val="Calibri"/>
      <family val="2"/>
      <scheme val="minor"/>
    </font>
    <font>
      <sz val="20"/>
      <color theme="4" tint="-0.249977111117893"/>
      <name val="Calibri"/>
      <family val="2"/>
      <scheme val="minor"/>
    </font>
    <font>
      <b/>
      <sz val="24"/>
      <color theme="4" tint="-0.249977111117893"/>
      <name val="Calibri"/>
      <family val="2"/>
      <scheme val="minor"/>
    </font>
    <font>
      <sz val="24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i/>
      <sz val="44"/>
      <color theme="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20"/>
      <color theme="10"/>
      <name val="Calibri"/>
      <family val="2"/>
      <scheme val="minor"/>
    </font>
    <font>
      <b/>
      <sz val="26"/>
      <color rgb="FF000000"/>
      <name val="Calibri"/>
      <scheme val="minor"/>
    </font>
    <font>
      <b/>
      <sz val="18"/>
      <color rgb="FF000000"/>
      <name val="Calibri"/>
      <scheme val="minor"/>
    </font>
    <font>
      <b/>
      <sz val="26"/>
      <color rgb="FF000000"/>
      <name val="Calibri"/>
    </font>
    <font>
      <b/>
      <sz val="18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</fills>
  <borders count="5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medium">
        <color theme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auto="1"/>
      </bottom>
      <diagonal/>
    </border>
    <border>
      <left style="medium">
        <color theme="1"/>
      </left>
      <right/>
      <top/>
      <bottom style="thin">
        <color theme="1"/>
      </bottom>
      <diagonal/>
    </border>
    <border>
      <left/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theme="1"/>
      </bottom>
      <diagonal/>
    </border>
    <border>
      <left style="medium">
        <color auto="1"/>
      </left>
      <right style="medium">
        <color auto="1"/>
      </right>
      <top style="thin">
        <color theme="1"/>
      </top>
      <bottom style="medium">
        <color auto="1"/>
      </bottom>
      <diagonal/>
    </border>
    <border>
      <left/>
      <right/>
      <top/>
      <bottom style="thin">
        <color theme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theme="1"/>
      </right>
      <top style="medium">
        <color auto="1"/>
      </top>
      <bottom style="medium">
        <color auto="1"/>
      </bottom>
      <diagonal/>
    </border>
    <border>
      <left style="medium">
        <color theme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theme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medium">
        <color auto="1"/>
      </right>
      <top style="thin">
        <color theme="1"/>
      </top>
      <bottom style="medium">
        <color auto="1"/>
      </bottom>
      <diagonal/>
    </border>
    <border>
      <left style="medium">
        <color theme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theme="1"/>
      </top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/>
      <top style="thin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theme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auto="1"/>
      </top>
      <bottom style="thin">
        <color auto="1"/>
      </bottom>
      <diagonal/>
    </border>
    <border>
      <left style="medium">
        <color theme="1"/>
      </left>
      <right style="medium">
        <color theme="1"/>
      </right>
      <top style="medium">
        <color auto="1"/>
      </top>
      <bottom style="thin">
        <color theme="1"/>
      </bottom>
      <diagonal/>
    </border>
    <border>
      <left style="medium">
        <color theme="1"/>
      </left>
      <right/>
      <top style="medium">
        <color auto="1"/>
      </top>
      <bottom style="thin">
        <color theme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theme="1"/>
      </right>
      <top style="medium">
        <color auto="1"/>
      </top>
      <bottom style="thin">
        <color auto="1"/>
      </bottom>
      <diagonal/>
    </border>
    <border>
      <left/>
      <right style="thin">
        <color theme="1"/>
      </right>
      <top/>
      <bottom style="medium">
        <color auto="1"/>
      </bottom>
      <diagonal/>
    </border>
    <border>
      <left style="medium">
        <color theme="1"/>
      </left>
      <right style="medium">
        <color theme="1"/>
      </right>
      <top/>
      <bottom style="medium">
        <color auto="1"/>
      </bottom>
      <diagonal/>
    </border>
    <border>
      <left/>
      <right style="medium">
        <color theme="1"/>
      </right>
      <top/>
      <bottom style="medium">
        <color auto="1"/>
      </bottom>
      <diagonal/>
    </border>
    <border>
      <left style="medium">
        <color theme="1"/>
      </left>
      <right/>
      <top/>
      <bottom style="medium">
        <color auto="1"/>
      </bottom>
      <diagonal/>
    </border>
    <border>
      <left style="medium">
        <color theme="1"/>
      </left>
      <right style="medium">
        <color theme="1"/>
      </right>
      <top style="thin">
        <color auto="1"/>
      </top>
      <bottom/>
      <diagonal/>
    </border>
    <border>
      <left/>
      <right style="medium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11" fillId="0" borderId="0"/>
    <xf numFmtId="0" fontId="45" fillId="0" borderId="0" applyNumberFormat="0" applyFill="0" applyBorder="0" applyAlignment="0" applyProtection="0"/>
  </cellStyleXfs>
  <cellXfs count="158">
    <xf numFmtId="0" fontId="0" fillId="0" borderId="0" xfId="0"/>
    <xf numFmtId="0" fontId="12" fillId="0" borderId="0" xfId="0" applyFont="1" applyAlignment="1">
      <alignment horizontal="left"/>
    </xf>
    <xf numFmtId="0" fontId="2" fillId="0" borderId="0" xfId="0" applyFont="1"/>
    <xf numFmtId="0" fontId="15" fillId="0" borderId="0" xfId="0" applyFont="1"/>
    <xf numFmtId="0" fontId="4" fillId="0" borderId="0" xfId="0" applyFont="1"/>
    <xf numFmtId="0" fontId="14" fillId="0" borderId="0" xfId="0" applyFont="1" applyAlignment="1">
      <alignment horizontal="left" vertical="top"/>
    </xf>
    <xf numFmtId="2" fontId="4" fillId="3" borderId="13" xfId="0" quotePrefix="1" applyNumberFormat="1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19" fillId="0" borderId="0" xfId="0" applyFont="1"/>
    <xf numFmtId="0" fontId="22" fillId="0" borderId="0" xfId="0" applyFont="1"/>
    <xf numFmtId="0" fontId="26" fillId="0" borderId="0" xfId="0" applyFont="1"/>
    <xf numFmtId="0" fontId="27" fillId="0" borderId="0" xfId="0" applyFont="1"/>
    <xf numFmtId="0" fontId="16" fillId="2" borderId="27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28" xfId="0" applyFont="1" applyFill="1" applyBorder="1" applyAlignment="1">
      <alignment horizontal="center" vertical="center" wrapText="1"/>
    </xf>
    <xf numFmtId="0" fontId="18" fillId="3" borderId="33" xfId="0" applyFont="1" applyFill="1" applyBorder="1" applyAlignment="1">
      <alignment horizontal="left" vertical="center"/>
    </xf>
    <xf numFmtId="0" fontId="18" fillId="3" borderId="35" xfId="0" applyFont="1" applyFill="1" applyBorder="1" applyAlignment="1">
      <alignment horizontal="left" vertical="center"/>
    </xf>
    <xf numFmtId="1" fontId="28" fillId="3" borderId="23" xfId="0" quotePrefix="1" applyNumberFormat="1" applyFont="1" applyFill="1" applyBorder="1" applyAlignment="1">
      <alignment horizontal="center" vertical="center"/>
    </xf>
    <xf numFmtId="1" fontId="28" fillId="3" borderId="20" xfId="0" quotePrefix="1" applyNumberFormat="1" applyFont="1" applyFill="1" applyBorder="1" applyAlignment="1">
      <alignment horizontal="center" vertical="center"/>
    </xf>
    <xf numFmtId="0" fontId="32" fillId="2" borderId="29" xfId="0" applyFont="1" applyFill="1" applyBorder="1" applyAlignment="1">
      <alignment horizontal="left" vertical="center" wrapText="1"/>
    </xf>
    <xf numFmtId="0" fontId="18" fillId="3" borderId="46" xfId="0" quotePrefix="1" applyFont="1" applyFill="1" applyBorder="1" applyAlignment="1">
      <alignment horizontal="left" vertical="center"/>
    </xf>
    <xf numFmtId="1" fontId="28" fillId="3" borderId="49" xfId="0" quotePrefix="1" applyNumberFormat="1" applyFont="1" applyFill="1" applyBorder="1" applyAlignment="1">
      <alignment horizontal="center" vertical="center"/>
    </xf>
    <xf numFmtId="1" fontId="28" fillId="3" borderId="48" xfId="0" quotePrefix="1" applyNumberFormat="1" applyFont="1" applyFill="1" applyBorder="1" applyAlignment="1">
      <alignment horizontal="center" vertical="center"/>
    </xf>
    <xf numFmtId="0" fontId="4" fillId="3" borderId="11" xfId="0" quotePrefix="1" applyFont="1" applyFill="1" applyBorder="1" applyAlignment="1">
      <alignment horizontal="center" vertical="center"/>
    </xf>
    <xf numFmtId="0" fontId="18" fillId="3" borderId="52" xfId="0" quotePrefix="1" applyFont="1" applyFill="1" applyBorder="1" applyAlignment="1">
      <alignment horizontal="left" vertical="center"/>
    </xf>
    <xf numFmtId="164" fontId="2" fillId="3" borderId="51" xfId="0" applyNumberFormat="1" applyFont="1" applyFill="1" applyBorder="1" applyAlignment="1">
      <alignment horizontal="center" vertical="center"/>
    </xf>
    <xf numFmtId="164" fontId="2" fillId="3" borderId="54" xfId="0" applyNumberFormat="1" applyFont="1" applyFill="1" applyBorder="1" applyAlignment="1">
      <alignment horizontal="center" vertical="center"/>
    </xf>
    <xf numFmtId="164" fontId="6" fillId="3" borderId="47" xfId="0" applyNumberFormat="1" applyFont="1" applyFill="1" applyBorder="1" applyAlignment="1">
      <alignment horizontal="center" vertical="center"/>
    </xf>
    <xf numFmtId="164" fontId="6" fillId="3" borderId="53" xfId="0" applyNumberFormat="1" applyFont="1" applyFill="1" applyBorder="1" applyAlignment="1">
      <alignment horizontal="center" vertical="center"/>
    </xf>
    <xf numFmtId="2" fontId="4" fillId="4" borderId="43" xfId="0" quotePrefix="1" applyNumberFormat="1" applyFont="1" applyFill="1" applyBorder="1" applyAlignment="1">
      <alignment horizontal="center" vertical="center" wrapText="1"/>
    </xf>
    <xf numFmtId="0" fontId="18" fillId="4" borderId="44" xfId="0" quotePrefix="1" applyFont="1" applyFill="1" applyBorder="1" applyAlignment="1">
      <alignment horizontal="left" vertical="center"/>
    </xf>
    <xf numFmtId="164" fontId="6" fillId="4" borderId="32" xfId="0" applyNumberFormat="1" applyFont="1" applyFill="1" applyBorder="1" applyAlignment="1">
      <alignment horizontal="center" vertical="center"/>
    </xf>
    <xf numFmtId="1" fontId="28" fillId="4" borderId="21" xfId="0" quotePrefix="1" applyNumberFormat="1" applyFont="1" applyFill="1" applyBorder="1" applyAlignment="1">
      <alignment horizontal="center" vertical="center"/>
    </xf>
    <xf numFmtId="0" fontId="3" fillId="4" borderId="43" xfId="0" applyFont="1" applyFill="1" applyBorder="1" applyAlignment="1">
      <alignment horizontal="center" vertical="center"/>
    </xf>
    <xf numFmtId="0" fontId="18" fillId="4" borderId="32" xfId="0" applyFont="1" applyFill="1" applyBorder="1" applyAlignment="1">
      <alignment horizontal="left" vertical="center"/>
    </xf>
    <xf numFmtId="164" fontId="2" fillId="4" borderId="4" xfId="0" applyNumberFormat="1" applyFont="1" applyFill="1" applyBorder="1" applyAlignment="1">
      <alignment horizontal="center" vertical="center"/>
    </xf>
    <xf numFmtId="0" fontId="28" fillId="4" borderId="3" xfId="0" quotePrefix="1" applyFont="1" applyFill="1" applyBorder="1" applyAlignment="1">
      <alignment horizontal="center" vertical="center"/>
    </xf>
    <xf numFmtId="0" fontId="4" fillId="4" borderId="2" xfId="0" quotePrefix="1" applyFont="1" applyFill="1" applyBorder="1" applyAlignment="1">
      <alignment horizontal="center" vertical="center"/>
    </xf>
    <xf numFmtId="0" fontId="18" fillId="4" borderId="9" xfId="0" quotePrefix="1" applyFont="1" applyFill="1" applyBorder="1" applyAlignment="1">
      <alignment horizontal="left" vertical="center"/>
    </xf>
    <xf numFmtId="164" fontId="6" fillId="4" borderId="38" xfId="0" applyNumberFormat="1" applyFont="1" applyFill="1" applyBorder="1" applyAlignment="1">
      <alignment horizontal="center" vertical="center"/>
    </xf>
    <xf numFmtId="1" fontId="28" fillId="4" borderId="40" xfId="0" quotePrefix="1" applyNumberFormat="1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8" fillId="4" borderId="0" xfId="0" applyFont="1" applyFill="1" applyAlignment="1">
      <alignment horizontal="left" vertical="center"/>
    </xf>
    <xf numFmtId="164" fontId="2" fillId="4" borderId="41" xfId="0" applyNumberFormat="1" applyFont="1" applyFill="1" applyBorder="1" applyAlignment="1">
      <alignment horizontal="center" vertical="center"/>
    </xf>
    <xf numFmtId="0" fontId="28" fillId="4" borderId="39" xfId="0" quotePrefix="1" applyFont="1" applyFill="1" applyBorder="1" applyAlignment="1">
      <alignment horizontal="center" vertical="center"/>
    </xf>
    <xf numFmtId="0" fontId="18" fillId="4" borderId="26" xfId="0" applyFont="1" applyFill="1" applyBorder="1" applyAlignment="1">
      <alignment horizontal="left" vertical="center"/>
    </xf>
    <xf numFmtId="1" fontId="28" fillId="4" borderId="3" xfId="0" quotePrefix="1" applyNumberFormat="1" applyFont="1" applyFill="1" applyBorder="1" applyAlignment="1">
      <alignment horizontal="center" vertical="center"/>
    </xf>
    <xf numFmtId="0" fontId="18" fillId="4" borderId="34" xfId="0" applyFont="1" applyFill="1" applyBorder="1" applyAlignment="1">
      <alignment horizontal="left" vertical="center"/>
    </xf>
    <xf numFmtId="1" fontId="28" fillId="4" borderId="39" xfId="0" quotePrefix="1" applyNumberFormat="1" applyFont="1" applyFill="1" applyBorder="1" applyAlignment="1">
      <alignment horizontal="center" vertical="center"/>
    </xf>
    <xf numFmtId="164" fontId="6" fillId="4" borderId="22" xfId="0" quotePrefix="1" applyNumberFormat="1" applyFont="1" applyFill="1" applyBorder="1" applyAlignment="1">
      <alignment horizontal="center" vertical="center"/>
    </xf>
    <xf numFmtId="164" fontId="2" fillId="4" borderId="3" xfId="0" quotePrefix="1" applyNumberFormat="1" applyFont="1" applyFill="1" applyBorder="1" applyAlignment="1">
      <alignment horizontal="center" vertical="center"/>
    </xf>
    <xf numFmtId="164" fontId="6" fillId="4" borderId="57" xfId="0" quotePrefix="1" applyNumberFormat="1" applyFont="1" applyFill="1" applyBorder="1" applyAlignment="1">
      <alignment horizontal="center" vertical="center"/>
    </xf>
    <xf numFmtId="164" fontId="2" fillId="4" borderId="39" xfId="0" quotePrefix="1" applyNumberFormat="1" applyFont="1" applyFill="1" applyBorder="1" applyAlignment="1">
      <alignment horizontal="center" vertical="center"/>
    </xf>
    <xf numFmtId="0" fontId="0" fillId="4" borderId="0" xfId="0" applyFill="1"/>
    <xf numFmtId="0" fontId="1" fillId="4" borderId="0" xfId="0" applyFont="1" applyFill="1" applyAlignment="1">
      <alignment horizontal="center"/>
    </xf>
    <xf numFmtId="0" fontId="21" fillId="4" borderId="0" xfId="0" applyFont="1" applyFill="1" applyAlignment="1">
      <alignment horizontal="center" vertical="center"/>
    </xf>
    <xf numFmtId="0" fontId="38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left" vertical="center"/>
    </xf>
    <xf numFmtId="0" fontId="19" fillId="4" borderId="0" xfId="0" applyFont="1" applyFill="1"/>
    <xf numFmtId="0" fontId="17" fillId="4" borderId="0" xfId="0" applyFont="1" applyFill="1" applyAlignment="1">
      <alignment horizontal="left"/>
    </xf>
    <xf numFmtId="0" fontId="35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left" vertical="top"/>
    </xf>
    <xf numFmtId="0" fontId="23" fillId="4" borderId="0" xfId="0" applyFont="1" applyFill="1"/>
    <xf numFmtId="0" fontId="13" fillId="4" borderId="0" xfId="0" applyFont="1" applyFill="1"/>
    <xf numFmtId="0" fontId="19" fillId="4" borderId="0" xfId="0" applyFont="1" applyFill="1" applyAlignment="1">
      <alignment vertical="center"/>
    </xf>
    <xf numFmtId="49" fontId="19" fillId="4" borderId="0" xfId="0" applyNumberFormat="1" applyFont="1" applyFill="1" applyAlignment="1">
      <alignment vertical="center"/>
    </xf>
    <xf numFmtId="0" fontId="40" fillId="4" borderId="0" xfId="0" applyFont="1" applyFill="1" applyAlignment="1">
      <alignment vertical="center"/>
    </xf>
    <xf numFmtId="0" fontId="42" fillId="4" borderId="0" xfId="0" applyFont="1" applyFill="1"/>
    <xf numFmtId="0" fontId="41" fillId="4" borderId="0" xfId="0" applyFont="1" applyFill="1" applyAlignment="1">
      <alignment horizontal="left" vertical="center"/>
    </xf>
    <xf numFmtId="0" fontId="41" fillId="4" borderId="58" xfId="0" quotePrefix="1" applyFont="1" applyFill="1" applyBorder="1" applyAlignment="1">
      <alignment horizontal="center"/>
    </xf>
    <xf numFmtId="0" fontId="42" fillId="4" borderId="0" xfId="0" applyFont="1" applyFill="1" applyAlignment="1">
      <alignment horizontal="center"/>
    </xf>
    <xf numFmtId="0" fontId="41" fillId="4" borderId="0" xfId="0" applyFont="1" applyFill="1" applyAlignment="1">
      <alignment horizontal="center" vertical="center"/>
    </xf>
    <xf numFmtId="0" fontId="41" fillId="4" borderId="0" xfId="0" applyFont="1" applyFill="1" applyAlignment="1">
      <alignment horizontal="center"/>
    </xf>
    <xf numFmtId="0" fontId="41" fillId="4" borderId="58" xfId="0" applyFont="1" applyFill="1" applyBorder="1" applyAlignment="1">
      <alignment horizontal="center" vertical="center"/>
    </xf>
    <xf numFmtId="0" fontId="43" fillId="4" borderId="0" xfId="0" applyFont="1" applyFill="1"/>
    <xf numFmtId="0" fontId="24" fillId="4" borderId="0" xfId="0" applyFont="1" applyFill="1"/>
    <xf numFmtId="0" fontId="42" fillId="4" borderId="0" xfId="0" applyFont="1" applyFill="1" applyAlignment="1">
      <alignment vertical="center"/>
    </xf>
    <xf numFmtId="0" fontId="41" fillId="4" borderId="0" xfId="0" applyFont="1" applyFill="1" applyAlignment="1">
      <alignment vertical="center"/>
    </xf>
    <xf numFmtId="2" fontId="4" fillId="4" borderId="13" xfId="0" quotePrefix="1" applyNumberFormat="1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/>
    </xf>
    <xf numFmtId="164" fontId="2" fillId="4" borderId="56" xfId="0" applyNumberFormat="1" applyFont="1" applyFill="1" applyBorder="1" applyAlignment="1">
      <alignment horizontal="center" vertical="center"/>
    </xf>
    <xf numFmtId="0" fontId="6" fillId="4" borderId="0" xfId="0" applyFont="1" applyFill="1"/>
    <xf numFmtId="0" fontId="25" fillId="4" borderId="15" xfId="0" applyFont="1" applyFill="1" applyBorder="1"/>
    <xf numFmtId="0" fontId="26" fillId="4" borderId="0" xfId="0" applyFont="1" applyFill="1" applyAlignment="1">
      <alignment horizontal="left"/>
    </xf>
    <xf numFmtId="0" fontId="24" fillId="5" borderId="13" xfId="0" applyFont="1" applyFill="1" applyBorder="1" applyAlignment="1">
      <alignment vertical="center"/>
    </xf>
    <xf numFmtId="0" fontId="25" fillId="5" borderId="14" xfId="0" applyFont="1" applyFill="1" applyBorder="1"/>
    <xf numFmtId="0" fontId="24" fillId="5" borderId="16" xfId="0" applyFont="1" applyFill="1" applyBorder="1" applyAlignment="1">
      <alignment vertical="center"/>
    </xf>
    <xf numFmtId="0" fontId="25" fillId="5" borderId="17" xfId="0" applyFont="1" applyFill="1" applyBorder="1" applyAlignment="1">
      <alignment horizontal="left"/>
    </xf>
    <xf numFmtId="2" fontId="41" fillId="4" borderId="58" xfId="0" applyNumberFormat="1" applyFont="1" applyFill="1" applyBorder="1" applyAlignment="1">
      <alignment horizontal="center" vertical="center"/>
    </xf>
    <xf numFmtId="0" fontId="46" fillId="7" borderId="0" xfId="0" applyFont="1" applyFill="1"/>
    <xf numFmtId="0" fontId="47" fillId="6" borderId="0" xfId="0" applyFont="1" applyFill="1"/>
    <xf numFmtId="0" fontId="18" fillId="0" borderId="0" xfId="0" applyFont="1" applyAlignment="1">
      <alignment horizontal="center"/>
    </xf>
    <xf numFmtId="164" fontId="15" fillId="4" borderId="3" xfId="0" quotePrefix="1" applyNumberFormat="1" applyFont="1" applyFill="1" applyBorder="1" applyAlignment="1">
      <alignment horizontal="center" vertical="center"/>
    </xf>
    <xf numFmtId="164" fontId="15" fillId="3" borderId="48" xfId="0" quotePrefix="1" applyNumberFormat="1" applyFont="1" applyFill="1" applyBorder="1" applyAlignment="1">
      <alignment horizontal="center" vertical="center"/>
    </xf>
    <xf numFmtId="164" fontId="15" fillId="3" borderId="20" xfId="0" quotePrefix="1" applyNumberFormat="1" applyFont="1" applyFill="1" applyBorder="1" applyAlignment="1">
      <alignment horizontal="center" vertical="center"/>
    </xf>
    <xf numFmtId="164" fontId="15" fillId="3" borderId="53" xfId="0" quotePrefix="1" applyNumberFormat="1" applyFont="1" applyFill="1" applyBorder="1" applyAlignment="1">
      <alignment horizontal="center" vertical="center"/>
    </xf>
    <xf numFmtId="164" fontId="36" fillId="0" borderId="0" xfId="0" applyNumberFormat="1" applyFont="1" applyAlignment="1">
      <alignment horizontal="center"/>
    </xf>
    <xf numFmtId="165" fontId="18" fillId="4" borderId="24" xfId="0" quotePrefix="1" applyNumberFormat="1" applyFont="1" applyFill="1" applyBorder="1" applyAlignment="1">
      <alignment horizontal="center" vertical="center" wrapText="1"/>
    </xf>
    <xf numFmtId="165" fontId="18" fillId="3" borderId="45" xfId="0" quotePrefix="1" applyNumberFormat="1" applyFont="1" applyFill="1" applyBorder="1" applyAlignment="1">
      <alignment horizontal="center" vertical="center" wrapText="1"/>
    </xf>
    <xf numFmtId="165" fontId="18" fillId="3" borderId="25" xfId="0" quotePrefix="1" applyNumberFormat="1" applyFont="1" applyFill="1" applyBorder="1" applyAlignment="1">
      <alignment horizontal="center" vertical="center"/>
    </xf>
    <xf numFmtId="165" fontId="18" fillId="4" borderId="37" xfId="0" quotePrefix="1" applyNumberFormat="1" applyFont="1" applyFill="1" applyBorder="1" applyAlignment="1">
      <alignment horizontal="center" vertical="center"/>
    </xf>
    <xf numFmtId="164" fontId="15" fillId="3" borderId="3" xfId="0" quotePrefix="1" applyNumberFormat="1" applyFont="1" applyFill="1" applyBorder="1" applyAlignment="1">
      <alignment horizontal="center" vertical="center"/>
    </xf>
    <xf numFmtId="0" fontId="48" fillId="4" borderId="0" xfId="9" applyFont="1" applyFill="1" applyAlignment="1">
      <alignment vertical="center"/>
    </xf>
    <xf numFmtId="0" fontId="49" fillId="4" borderId="33" xfId="0" quotePrefix="1" applyFont="1" applyFill="1" applyBorder="1" applyAlignment="1">
      <alignment horizontal="left" vertical="center"/>
    </xf>
    <xf numFmtId="0" fontId="49" fillId="3" borderId="46" xfId="0" quotePrefix="1" applyFont="1" applyFill="1" applyBorder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6" fillId="4" borderId="0" xfId="0" applyFont="1" applyFill="1" applyAlignment="1">
      <alignment horizontal="left" vertical="center" wrapText="1"/>
    </xf>
    <xf numFmtId="0" fontId="16" fillId="2" borderId="30" xfId="0" applyFont="1" applyFill="1" applyBorder="1" applyAlignment="1">
      <alignment horizontal="center" vertical="center" wrapText="1"/>
    </xf>
    <xf numFmtId="0" fontId="49" fillId="4" borderId="26" xfId="0" applyFont="1" applyFill="1" applyBorder="1" applyAlignment="1">
      <alignment horizontal="left" vertical="center"/>
    </xf>
    <xf numFmtId="0" fontId="49" fillId="4" borderId="34" xfId="0" applyFont="1" applyFill="1" applyBorder="1" applyAlignment="1">
      <alignment horizontal="left" vertical="center"/>
    </xf>
    <xf numFmtId="0" fontId="51" fillId="4" borderId="9" xfId="0" quotePrefix="1" applyFont="1" applyFill="1" applyBorder="1" applyAlignment="1">
      <alignment horizontal="left" vertical="center"/>
    </xf>
    <xf numFmtId="0" fontId="17" fillId="4" borderId="42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/>
    </xf>
    <xf numFmtId="0" fontId="17" fillId="4" borderId="42" xfId="0" applyFont="1" applyFill="1" applyBorder="1" applyAlignment="1">
      <alignment horizontal="center" vertical="center"/>
    </xf>
    <xf numFmtId="0" fontId="17" fillId="3" borderId="55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18" fillId="4" borderId="2" xfId="0" quotePrefix="1" applyFont="1" applyFill="1" applyBorder="1" applyAlignment="1">
      <alignment horizontal="center" vertical="center" wrapText="1"/>
    </xf>
    <xf numFmtId="0" fontId="18" fillId="4" borderId="2" xfId="0" quotePrefix="1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18" fillId="3" borderId="6" xfId="0" quotePrefix="1" applyFont="1" applyFill="1" applyBorder="1" applyAlignment="1">
      <alignment horizontal="center" vertical="center" wrapText="1"/>
    </xf>
    <xf numFmtId="0" fontId="18" fillId="3" borderId="10" xfId="0" quotePrefix="1" applyFont="1" applyFill="1" applyBorder="1" applyAlignment="1">
      <alignment horizontal="center" vertical="center"/>
    </xf>
    <xf numFmtId="0" fontId="17" fillId="3" borderId="36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/>
    </xf>
    <xf numFmtId="0" fontId="16" fillId="2" borderId="30" xfId="0" applyFont="1" applyFill="1" applyBorder="1" applyAlignment="1">
      <alignment horizontal="center" vertical="center" wrapText="1"/>
    </xf>
    <xf numFmtId="0" fontId="16" fillId="2" borderId="3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6" fillId="4" borderId="0" xfId="0" applyFont="1" applyFill="1" applyAlignment="1">
      <alignment horizontal="left" vertical="center" wrapText="1"/>
    </xf>
    <xf numFmtId="0" fontId="26" fillId="4" borderId="15" xfId="0" applyFont="1" applyFill="1" applyBorder="1" applyAlignment="1">
      <alignment vertical="center"/>
    </xf>
    <xf numFmtId="0" fontId="26" fillId="4" borderId="14" xfId="0" applyFont="1" applyFill="1" applyBorder="1" applyAlignment="1">
      <alignment vertical="center"/>
    </xf>
    <xf numFmtId="0" fontId="15" fillId="4" borderId="16" xfId="0" applyFont="1" applyFill="1" applyBorder="1" applyAlignment="1">
      <alignment vertical="center"/>
    </xf>
    <xf numFmtId="0" fontId="15" fillId="4" borderId="18" xfId="0" applyFont="1" applyFill="1" applyBorder="1" applyAlignment="1">
      <alignment vertical="center"/>
    </xf>
    <xf numFmtId="0" fontId="15" fillId="4" borderId="17" xfId="0" applyFont="1" applyFill="1" applyBorder="1" applyAlignment="1">
      <alignment vertical="center"/>
    </xf>
    <xf numFmtId="0" fontId="29" fillId="5" borderId="6" xfId="0" applyFont="1" applyFill="1" applyBorder="1" applyAlignment="1">
      <alignment horizontal="center" vertical="center"/>
    </xf>
    <xf numFmtId="0" fontId="29" fillId="5" borderId="8" xfId="0" applyFont="1" applyFill="1" applyBorder="1" applyAlignment="1">
      <alignment horizontal="center" vertical="center"/>
    </xf>
    <xf numFmtId="0" fontId="29" fillId="5" borderId="10" xfId="0" applyFont="1" applyFill="1" applyBorder="1" applyAlignment="1">
      <alignment horizontal="center" vertical="center"/>
    </xf>
    <xf numFmtId="0" fontId="29" fillId="5" borderId="12" xfId="0" applyFont="1" applyFill="1" applyBorder="1" applyAlignment="1">
      <alignment horizontal="center" vertical="center"/>
    </xf>
    <xf numFmtId="0" fontId="3" fillId="3" borderId="5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7" fillId="4" borderId="36" xfId="0" applyFont="1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/>
    </xf>
    <xf numFmtId="0" fontId="36" fillId="4" borderId="6" xfId="0" applyFont="1" applyFill="1" applyBorder="1" applyAlignment="1">
      <alignment horizontal="center" vertical="center"/>
    </xf>
    <xf numFmtId="0" fontId="37" fillId="4" borderId="7" xfId="0" applyFont="1" applyFill="1" applyBorder="1" applyAlignment="1">
      <alignment horizontal="center" vertical="center"/>
    </xf>
    <xf numFmtId="0" fontId="37" fillId="4" borderId="8" xfId="0" applyFont="1" applyFill="1" applyBorder="1" applyAlignment="1">
      <alignment horizontal="center" vertical="center"/>
    </xf>
    <xf numFmtId="0" fontId="37" fillId="4" borderId="10" xfId="0" applyFont="1" applyFill="1" applyBorder="1" applyAlignment="1">
      <alignment horizontal="center" vertical="center"/>
    </xf>
    <xf numFmtId="0" fontId="37" fillId="4" borderId="11" xfId="0" applyFont="1" applyFill="1" applyBorder="1" applyAlignment="1">
      <alignment horizontal="center" vertical="center"/>
    </xf>
    <xf numFmtId="0" fontId="37" fillId="4" borderId="12" xfId="0" applyFont="1" applyFill="1" applyBorder="1" applyAlignment="1">
      <alignment horizontal="center" vertical="center"/>
    </xf>
    <xf numFmtId="49" fontId="36" fillId="4" borderId="6" xfId="0" applyNumberFormat="1" applyFont="1" applyFill="1" applyBorder="1" applyAlignment="1">
      <alignment horizontal="center" vertical="center"/>
    </xf>
    <xf numFmtId="49" fontId="37" fillId="4" borderId="8" xfId="0" applyNumberFormat="1" applyFont="1" applyFill="1" applyBorder="1" applyAlignment="1">
      <alignment horizontal="center" vertical="center"/>
    </xf>
    <xf numFmtId="49" fontId="37" fillId="4" borderId="10" xfId="0" applyNumberFormat="1" applyFont="1" applyFill="1" applyBorder="1" applyAlignment="1">
      <alignment horizontal="center" vertical="center"/>
    </xf>
    <xf numFmtId="49" fontId="37" fillId="4" borderId="12" xfId="0" applyNumberFormat="1" applyFont="1" applyFill="1" applyBorder="1" applyAlignment="1">
      <alignment horizontal="center" vertical="center"/>
    </xf>
    <xf numFmtId="0" fontId="39" fillId="4" borderId="0" xfId="0" applyFont="1" applyFill="1" applyAlignment="1">
      <alignment horizontal="center"/>
    </xf>
    <xf numFmtId="0" fontId="44" fillId="4" borderId="0" xfId="0" applyFont="1" applyFill="1" applyAlignment="1">
      <alignment horizontal="center"/>
    </xf>
    <xf numFmtId="0" fontId="33" fillId="4" borderId="0" xfId="0" applyFont="1" applyFill="1" applyAlignment="1">
      <alignment horizontal="center" vertical="center"/>
    </xf>
    <xf numFmtId="0" fontId="34" fillId="4" borderId="0" xfId="0" applyFont="1" applyFill="1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0" fontId="13" fillId="4" borderId="0" xfId="0" applyFont="1" applyFill="1" applyAlignment="1">
      <alignment horizontal="center"/>
    </xf>
    <xf numFmtId="0" fontId="31" fillId="4" borderId="0" xfId="0" applyFont="1" applyFill="1" applyAlignment="1">
      <alignment horizontal="center" vertical="center"/>
    </xf>
  </cellXfs>
  <cellStyles count="10">
    <cellStyle name="Hyperlink" xfId="9" builtinId="8"/>
    <cellStyle name="Hyperlink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5" xfId="6" xr:uid="{00000000-0005-0000-0000-000006000000}"/>
    <cellStyle name="Normal 5 2" xfId="7" xr:uid="{00000000-0005-0000-0000-000007000000}"/>
    <cellStyle name="Normal 6" xfId="8" xr:uid="{00000000-0005-0000-0000-000008000000}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 /><Relationship Id="rId1" Type="http://schemas.openxmlformats.org/officeDocument/2006/relationships/hyperlink" Target="https://www.google.co.uk/imgres?imgurl=https://secure.surveymonkey.com/_resources/8880/66098880/db702151-bf33-4bd0-85af-8bc7c059df8e.jpg&amp;imgrefurl=https://www.surveymonkey.com/r/NTSSBBZ&amp;docid=8SDduIxg7MdNPM&amp;tbnid=T0Qg2uL1gwcPbM:&amp;vet=10ahUKEwir4IOgqKfUAhVsL8AKHQmIBpQQMwgpKAMwAw..i&amp;w=252&amp;h=214&amp;bih=770&amp;biw=1536&amp;q=longcliffe%20golf%20club%20logo&amp;ved=0ahUKEwir4IOgqKfUAhVsL8AKHQmIBpQQMwgpKAMwAw&amp;iact=mrc&amp;uact=8" TargetMode="Externa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4</xdr:row>
      <xdr:rowOff>0</xdr:rowOff>
    </xdr:from>
    <xdr:to>
      <xdr:col>17</xdr:col>
      <xdr:colOff>304800</xdr:colOff>
      <xdr:row>5</xdr:row>
      <xdr:rowOff>76199</xdr:rowOff>
    </xdr:to>
    <xdr:sp macro="" textlink="">
      <xdr:nvSpPr>
        <xdr:cNvPr id="1025" name="AutoShape 1" descr="Image result for longcliffe golf club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1783080"/>
          <a:ext cx="304800" cy="304799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76200</xdr:colOff>
      <xdr:row>0</xdr:row>
      <xdr:rowOff>95250</xdr:rowOff>
    </xdr:from>
    <xdr:to>
      <xdr:col>2</xdr:col>
      <xdr:colOff>203835</xdr:colOff>
      <xdr:row>5</xdr:row>
      <xdr:rowOff>400050</xdr:rowOff>
    </xdr:to>
    <xdr:pic>
      <xdr:nvPicPr>
        <xdr:cNvPr id="3" name="Picture 2" descr="Northamptonshire Golf Ltd">
          <a:extLst>
            <a:ext uri="{FF2B5EF4-FFF2-40B4-BE49-F238E27FC236}">
              <a16:creationId xmlns:a16="http://schemas.microsoft.com/office/drawing/2014/main" id="{1EC3C515-5431-46AD-914F-6C2FCF3BD2B0}"/>
            </a:ext>
            <a:ext uri="{147F2762-F138-4A5C-976F-8EAC2B608ADB}">
              <a16:predDERef xmlns:a16="http://schemas.microsoft.com/office/drawing/2014/main" pre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2251710" cy="2295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Relationship Id="rId1" Type="http://schemas.openxmlformats.org/officeDocument/2006/relationships/hyperlink" Target="mailto:davidhillqs@gmail.com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5"/>
  <sheetViews>
    <sheetView tabSelected="1" topLeftCell="N22" zoomScale="50" zoomScaleNormal="50" zoomScalePageLayoutView="70" workbookViewId="0">
      <selection activeCell="P24" sqref="P24:Q24"/>
    </sheetView>
  </sheetViews>
  <sheetFormatPr defaultColWidth="8.875" defaultRowHeight="15" x14ac:dyDescent="0.2"/>
  <cols>
    <col min="1" max="1" width="10.0859375" customWidth="1"/>
    <col min="2" max="2" width="21.65625" bestFit="1" customWidth="1"/>
    <col min="3" max="3" width="5.24609375" customWidth="1"/>
    <col min="4" max="4" width="60.265625" customWidth="1"/>
    <col min="5" max="8" width="10.76171875" customWidth="1"/>
    <col min="9" max="9" width="9.01171875" customWidth="1"/>
    <col min="10" max="10" width="5.109375" customWidth="1"/>
    <col min="11" max="11" width="60.66796875" customWidth="1"/>
    <col min="12" max="15" width="10.76171875" customWidth="1"/>
    <col min="16" max="16" width="6.45703125" customWidth="1"/>
    <col min="17" max="17" width="27.44140625" customWidth="1"/>
    <col min="19" max="20" width="13.85546875" bestFit="1" customWidth="1"/>
  </cols>
  <sheetData>
    <row r="1" spans="1:20" ht="15" customHeight="1" x14ac:dyDescent="0.2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20" s="10" customFormat="1" ht="49.35" customHeight="1" x14ac:dyDescent="0.85">
      <c r="A2" s="63"/>
      <c r="B2" s="63"/>
      <c r="C2" s="63"/>
      <c r="D2" s="63"/>
      <c r="E2" s="151" t="s">
        <v>0</v>
      </c>
      <c r="F2" s="151"/>
      <c r="G2" s="151"/>
      <c r="H2" s="151"/>
      <c r="I2" s="151"/>
      <c r="J2" s="151"/>
      <c r="K2" s="151"/>
      <c r="L2" s="63"/>
      <c r="M2" s="72" t="s">
        <v>1</v>
      </c>
      <c r="N2" s="68"/>
      <c r="O2" s="73"/>
      <c r="P2" s="73"/>
      <c r="Q2" s="74" t="s">
        <v>2</v>
      </c>
      <c r="S2" s="91" t="s">
        <v>2</v>
      </c>
      <c r="T2" s="90" t="s">
        <v>3</v>
      </c>
    </row>
    <row r="3" spans="1:20" ht="27.6" customHeight="1" x14ac:dyDescent="0.4">
      <c r="A3" s="64"/>
      <c r="B3" s="64"/>
      <c r="C3" s="64"/>
      <c r="D3" s="64"/>
      <c r="E3" s="156" t="s">
        <v>4</v>
      </c>
      <c r="F3" s="156"/>
      <c r="G3" s="156"/>
      <c r="H3" s="156"/>
      <c r="I3" s="156"/>
      <c r="J3" s="156"/>
      <c r="K3" s="156"/>
      <c r="L3" s="64"/>
      <c r="M3" s="64"/>
      <c r="N3" s="64"/>
      <c r="O3" s="64"/>
      <c r="P3" s="64"/>
      <c r="Q3" s="76" t="s">
        <v>2</v>
      </c>
    </row>
    <row r="4" spans="1:20" ht="48" customHeight="1" x14ac:dyDescent="0.85">
      <c r="A4" s="63"/>
      <c r="B4" s="63"/>
      <c r="C4" s="63"/>
      <c r="D4" s="63"/>
      <c r="E4" s="152" t="s">
        <v>5</v>
      </c>
      <c r="F4" s="152"/>
      <c r="G4" s="152"/>
      <c r="H4" s="152"/>
      <c r="I4" s="152"/>
      <c r="J4" s="152"/>
      <c r="K4" s="152"/>
      <c r="L4" s="63"/>
      <c r="M4" s="69" t="s">
        <v>6</v>
      </c>
      <c r="N4" s="68"/>
      <c r="O4" s="69"/>
      <c r="P4" s="69"/>
      <c r="Q4" s="70">
        <v>124</v>
      </c>
      <c r="S4" s="92">
        <v>124</v>
      </c>
      <c r="T4" s="92">
        <v>129</v>
      </c>
    </row>
    <row r="5" spans="1:20" ht="18" customHeight="1" x14ac:dyDescent="0.4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77"/>
      <c r="N5" s="68"/>
      <c r="O5" s="68"/>
      <c r="P5" s="68"/>
      <c r="Q5" s="71"/>
    </row>
    <row r="6" spans="1:20" s="3" customFormat="1" ht="41.25" x14ac:dyDescent="0.5">
      <c r="A6" s="56"/>
      <c r="B6" s="56"/>
      <c r="C6" s="56"/>
      <c r="D6" s="56"/>
      <c r="E6" s="153" t="s">
        <v>7</v>
      </c>
      <c r="F6" s="154"/>
      <c r="G6" s="154"/>
      <c r="H6" s="154"/>
      <c r="I6" s="154"/>
      <c r="J6" s="154"/>
      <c r="K6" s="154"/>
      <c r="L6" s="56"/>
      <c r="M6" s="69" t="s">
        <v>8</v>
      </c>
      <c r="N6" s="68"/>
      <c r="O6" s="69"/>
      <c r="P6" s="69"/>
      <c r="Q6" s="70">
        <v>69.599999999999994</v>
      </c>
      <c r="S6" s="97">
        <v>69.599999999999994</v>
      </c>
      <c r="T6" s="97">
        <v>70.599999999999994</v>
      </c>
    </row>
    <row r="7" spans="1:20" s="9" customFormat="1" ht="26.45" customHeight="1" x14ac:dyDescent="0.45">
      <c r="A7" s="67" t="s">
        <v>9</v>
      </c>
      <c r="B7" s="57"/>
      <c r="C7" s="58"/>
      <c r="D7" s="65" t="s">
        <v>10</v>
      </c>
      <c r="E7" s="155"/>
      <c r="F7" s="157"/>
      <c r="G7" s="157"/>
      <c r="H7" s="157"/>
      <c r="I7" s="157"/>
      <c r="J7" s="157"/>
      <c r="K7" s="157"/>
      <c r="L7" s="59"/>
      <c r="M7" s="69" t="s">
        <v>11</v>
      </c>
      <c r="N7" s="68"/>
      <c r="O7" s="69"/>
      <c r="P7" s="69"/>
      <c r="Q7" s="70">
        <v>72</v>
      </c>
    </row>
    <row r="8" spans="1:20" s="9" customFormat="1" ht="44.45" customHeight="1" x14ac:dyDescent="0.45">
      <c r="A8" s="67" t="s">
        <v>12</v>
      </c>
      <c r="B8" s="61"/>
      <c r="C8" s="58"/>
      <c r="D8" s="103" t="s">
        <v>13</v>
      </c>
      <c r="E8" s="153" t="s">
        <v>14</v>
      </c>
      <c r="F8" s="154"/>
      <c r="G8" s="154"/>
      <c r="H8" s="154"/>
      <c r="I8" s="154"/>
      <c r="J8" s="154"/>
      <c r="K8" s="154"/>
      <c r="L8" s="60"/>
      <c r="M8" s="78" t="s">
        <v>15</v>
      </c>
      <c r="N8" s="75"/>
      <c r="O8" s="75"/>
      <c r="P8" s="75"/>
      <c r="Q8" s="89">
        <v>0.9</v>
      </c>
    </row>
    <row r="9" spans="1:20" s="9" customFormat="1" ht="31.5" x14ac:dyDescent="0.45">
      <c r="A9" s="67" t="s">
        <v>16</v>
      </c>
      <c r="B9" s="61"/>
      <c r="C9" s="58"/>
      <c r="D9" s="66" t="s">
        <v>17</v>
      </c>
      <c r="L9" s="62"/>
      <c r="M9" s="59"/>
      <c r="N9" s="59"/>
      <c r="O9" s="59"/>
      <c r="P9" s="59"/>
      <c r="Q9" s="59"/>
    </row>
    <row r="10" spans="1:20" ht="32.25" thickBot="1" x14ac:dyDescent="0.25">
      <c r="B10" s="54"/>
      <c r="C10" s="54"/>
      <c r="D10" s="54"/>
      <c r="E10" s="155" t="s">
        <v>18</v>
      </c>
      <c r="F10" s="155"/>
      <c r="G10" s="155"/>
      <c r="H10" s="155"/>
      <c r="I10" s="155"/>
      <c r="J10" s="155"/>
      <c r="K10" s="155"/>
      <c r="L10" s="54"/>
      <c r="M10" s="54"/>
      <c r="N10" s="54"/>
      <c r="O10" s="54"/>
      <c r="P10" s="54"/>
      <c r="Q10" s="54"/>
    </row>
    <row r="11" spans="1:20" s="12" customFormat="1" ht="45" customHeight="1" thickBot="1" x14ac:dyDescent="0.35">
      <c r="A11" s="13" t="s">
        <v>19</v>
      </c>
      <c r="B11" s="14" t="s">
        <v>20</v>
      </c>
      <c r="C11" s="15"/>
      <c r="D11" s="20" t="s">
        <v>21</v>
      </c>
      <c r="E11" s="108" t="s">
        <v>22</v>
      </c>
      <c r="F11" s="108" t="s">
        <v>23</v>
      </c>
      <c r="G11" s="108" t="s">
        <v>24</v>
      </c>
      <c r="H11" s="108" t="s">
        <v>25</v>
      </c>
      <c r="I11" s="14"/>
      <c r="J11" s="15"/>
      <c r="K11" s="20" t="s">
        <v>26</v>
      </c>
      <c r="L11" s="108" t="s">
        <v>22</v>
      </c>
      <c r="M11" s="108" t="s">
        <v>23</v>
      </c>
      <c r="N11" s="108" t="s">
        <v>24</v>
      </c>
      <c r="O11" s="108" t="s">
        <v>25</v>
      </c>
      <c r="P11" s="124" t="s">
        <v>27</v>
      </c>
      <c r="Q11" s="125"/>
    </row>
    <row r="12" spans="1:20" ht="45" customHeight="1" x14ac:dyDescent="0.2">
      <c r="A12" s="117">
        <v>1</v>
      </c>
      <c r="B12" s="98" t="s">
        <v>28</v>
      </c>
      <c r="C12" s="79"/>
      <c r="D12" s="104" t="s">
        <v>29</v>
      </c>
      <c r="E12" s="32">
        <v>19.600000000000001</v>
      </c>
      <c r="F12" s="93">
        <f t="shared" ref="F12:F25" si="0">(E12*($Q$4/113)+$Q$6-$Q$7)</f>
        <v>19.107964601769908</v>
      </c>
      <c r="G12" s="93">
        <f t="shared" ref="G12:G25" si="1">F12*$Q$8</f>
        <v>17.197168141592918</v>
      </c>
      <c r="H12" s="33">
        <f>IF(OR($G$12="",$G$13="",$N$12="",$N$13=""),"",ROUND((G12-SMALL(($G$12,$G$13,$N$12,$N$13),1)),0))</f>
        <v>8</v>
      </c>
      <c r="I12" s="119" t="s">
        <v>4</v>
      </c>
      <c r="J12" s="80"/>
      <c r="K12" s="109" t="s">
        <v>30</v>
      </c>
      <c r="L12" s="36">
        <v>14.3</v>
      </c>
      <c r="M12" s="93">
        <f t="shared" ref="M12:M25" si="2">(L12*($Q$4/113)+$Q$6-$Q$7)</f>
        <v>13.292035398230084</v>
      </c>
      <c r="N12" s="93">
        <f t="shared" ref="N12:N25" si="3">M12*$Q$8</f>
        <v>11.962831858407077</v>
      </c>
      <c r="O12" s="47">
        <f>IF(OR($G$12="",$G$13="",$N$12="",$N$13=""),"",ROUND((N12-SMALL(($G$12,$G$13,$N$12,$N$13),1)),0))</f>
        <v>2</v>
      </c>
      <c r="P12" s="139" t="s">
        <v>63</v>
      </c>
      <c r="Q12" s="140"/>
    </row>
    <row r="13" spans="1:20" ht="45" customHeight="1" thickBot="1" x14ac:dyDescent="0.25">
      <c r="A13" s="118"/>
      <c r="B13" s="101" t="s">
        <v>31</v>
      </c>
      <c r="C13" s="38"/>
      <c r="D13" s="111" t="s">
        <v>32</v>
      </c>
      <c r="E13" s="40">
        <v>12</v>
      </c>
      <c r="F13" s="93">
        <f t="shared" si="0"/>
        <v>10.768141592920344</v>
      </c>
      <c r="G13" s="93">
        <f t="shared" si="1"/>
        <v>9.6913274336283095</v>
      </c>
      <c r="H13" s="41">
        <f>IF(OR($G$12="",$G$13="",$N$12="",$N$13=""),"",ROUND((G13-SMALL(($G$12,$G$13,$N$12,$N$13),1)),0))</f>
        <v>0</v>
      </c>
      <c r="I13" s="119"/>
      <c r="J13" s="42"/>
      <c r="K13" s="110" t="s">
        <v>33</v>
      </c>
      <c r="L13" s="81">
        <v>14.6</v>
      </c>
      <c r="M13" s="93">
        <f t="shared" si="2"/>
        <v>13.621238938053096</v>
      </c>
      <c r="N13" s="93">
        <f t="shared" si="3"/>
        <v>12.259115044247787</v>
      </c>
      <c r="O13" s="49">
        <f>IF(OR($G$12="",$G$13="",$N$12="",$N$13=""),"",ROUND((N13-SMALL(($G$12,$G$13,$N$12,$N$13),1)),0))</f>
        <v>3</v>
      </c>
      <c r="P13" s="114"/>
      <c r="Q13" s="113"/>
    </row>
    <row r="14" spans="1:20" ht="45" customHeight="1" thickBot="1" x14ac:dyDescent="0.25">
      <c r="A14" s="120">
        <v>2</v>
      </c>
      <c r="B14" s="99">
        <v>0.50694444444444442</v>
      </c>
      <c r="C14" s="6"/>
      <c r="D14" s="105" t="s">
        <v>34</v>
      </c>
      <c r="E14" s="28">
        <v>14.4</v>
      </c>
      <c r="F14" s="95">
        <f t="shared" si="0"/>
        <v>13.401769911504417</v>
      </c>
      <c r="G14" s="102">
        <f t="shared" si="1"/>
        <v>12.061592920353975</v>
      </c>
      <c r="H14" s="22">
        <f>IF(OR($G$14="",$G$15="",$N$14="",$N$15=""),"",ROUND((G14-SMALL(($G$14,$G$15,$N$14,$N$15),1)),0))</f>
        <v>1</v>
      </c>
      <c r="I14" s="137" t="s">
        <v>4</v>
      </c>
      <c r="J14" s="8"/>
      <c r="K14" s="16" t="s">
        <v>35</v>
      </c>
      <c r="L14" s="26">
        <v>13.7</v>
      </c>
      <c r="M14" s="94">
        <f t="shared" si="2"/>
        <v>12.633628318584059</v>
      </c>
      <c r="N14" s="94">
        <f t="shared" si="3"/>
        <v>11.370265486725653</v>
      </c>
      <c r="O14" s="23">
        <f>IF(OR($G$14="",$G$15="",$N$14="",$N$15=""),"",ROUND((N14-SMALL(($G$14,$G$15,$N$14,$N$15),1)),0))</f>
        <v>1</v>
      </c>
      <c r="P14" s="122"/>
      <c r="Q14" s="123"/>
    </row>
    <row r="15" spans="1:20" ht="45" customHeight="1" thickBot="1" x14ac:dyDescent="0.25">
      <c r="A15" s="121"/>
      <c r="B15" s="100"/>
      <c r="C15" s="24"/>
      <c r="D15" s="25" t="s">
        <v>36</v>
      </c>
      <c r="E15" s="29">
        <v>16.600000000000001</v>
      </c>
      <c r="F15" s="95">
        <f t="shared" si="0"/>
        <v>15.81592920353981</v>
      </c>
      <c r="G15" s="96">
        <f t="shared" si="1"/>
        <v>14.234336283185829</v>
      </c>
      <c r="H15" s="18">
        <f>IF(OR($G$14="",$G$15="",$N$14="",$N$15=""),"",ROUND((G15-SMALL(($G$14,$G$15,$N$14,$N$15),1)),0))</f>
        <v>4</v>
      </c>
      <c r="I15" s="138"/>
      <c r="J15" s="7"/>
      <c r="K15" s="17" t="s">
        <v>37</v>
      </c>
      <c r="L15" s="27">
        <v>13</v>
      </c>
      <c r="M15" s="95">
        <f t="shared" si="2"/>
        <v>11.865486725663715</v>
      </c>
      <c r="N15" s="96">
        <f t="shared" si="3"/>
        <v>10.678938053097344</v>
      </c>
      <c r="O15" s="19">
        <f>IF(OR($G$14="",$G$15="",$N$14="",$N$15=""),"",ROUND((N15-SMALL(($G$14,$G$15,$N$14,$N$15),1)),0))</f>
        <v>0</v>
      </c>
      <c r="P15" s="115" t="s">
        <v>64</v>
      </c>
      <c r="Q15" s="116"/>
    </row>
    <row r="16" spans="1:20" ht="45" customHeight="1" x14ac:dyDescent="0.2">
      <c r="A16" s="117">
        <v>3</v>
      </c>
      <c r="B16" s="98">
        <f>B14+TIME(0,10,0)</f>
        <v>0.51388888888888884</v>
      </c>
      <c r="C16" s="30"/>
      <c r="D16" s="31" t="s">
        <v>38</v>
      </c>
      <c r="E16" s="32">
        <v>9.8000000000000007</v>
      </c>
      <c r="F16" s="93">
        <f t="shared" si="0"/>
        <v>8.353982300884951</v>
      </c>
      <c r="G16" s="93">
        <f t="shared" si="1"/>
        <v>7.5185840707964564</v>
      </c>
      <c r="H16" s="33">
        <f>IF(OR($G$16="",$G$17="",$N$16="",$N$17=""),"",ROUND((G16-SMALL(($G$16,$G$17,$N$16,$N$17),1)),0))</f>
        <v>0</v>
      </c>
      <c r="I16" s="119" t="s">
        <v>4</v>
      </c>
      <c r="J16" s="34"/>
      <c r="K16" s="35" t="s">
        <v>39</v>
      </c>
      <c r="L16" s="36">
        <v>15.8</v>
      </c>
      <c r="M16" s="93">
        <f t="shared" si="2"/>
        <v>14.938053097345119</v>
      </c>
      <c r="N16" s="93">
        <f t="shared" si="3"/>
        <v>13.444247787610607</v>
      </c>
      <c r="O16" s="37">
        <f>IF(OR($G$16="",$G$17="",$N$16="",$N$17=""),"",ROUND((N16-SMALL(($G$16,$G$17,$N$16,$N$17),1)),0))</f>
        <v>6</v>
      </c>
      <c r="P16" s="112" t="s">
        <v>65</v>
      </c>
      <c r="Q16" s="113"/>
    </row>
    <row r="17" spans="1:17" ht="45" customHeight="1" thickBot="1" x14ac:dyDescent="0.25">
      <c r="A17" s="118"/>
      <c r="B17" s="101"/>
      <c r="C17" s="38"/>
      <c r="D17" s="39" t="s">
        <v>40</v>
      </c>
      <c r="E17" s="40">
        <v>12.6</v>
      </c>
      <c r="F17" s="93">
        <f t="shared" si="0"/>
        <v>11.426548672566369</v>
      </c>
      <c r="G17" s="93">
        <f t="shared" si="1"/>
        <v>10.283893805309733</v>
      </c>
      <c r="H17" s="41">
        <f>IF(OR($G$16="",$G$17="",$N$16="",$N$17=""),"",ROUND((G17-SMALL(($G$16,$G$17,$N$16,$N$17),1)),0))</f>
        <v>3</v>
      </c>
      <c r="I17" s="119"/>
      <c r="J17" s="42"/>
      <c r="K17" s="43" t="s">
        <v>41</v>
      </c>
      <c r="L17" s="44">
        <v>13.2</v>
      </c>
      <c r="M17" s="93">
        <f t="shared" si="2"/>
        <v>12.08495575221238</v>
      </c>
      <c r="N17" s="93">
        <f t="shared" si="3"/>
        <v>10.876460176991143</v>
      </c>
      <c r="O17" s="45">
        <f>IF(OR($G$16="",$G$17="",$N$16="",$N$17=""),"",ROUND((N17-SMALL(($G$16,$G$17,$N$16,$N$17),1)),0))</f>
        <v>3</v>
      </c>
      <c r="P17" s="114"/>
      <c r="Q17" s="113"/>
    </row>
    <row r="18" spans="1:17" ht="45" customHeight="1" x14ac:dyDescent="0.2">
      <c r="A18" s="120">
        <v>4</v>
      </c>
      <c r="B18" s="99">
        <f>B16+TIME(0,10,0)</f>
        <v>0.52083333333333326</v>
      </c>
      <c r="C18" s="6"/>
      <c r="D18" s="21" t="s">
        <v>42</v>
      </c>
      <c r="E18" s="28">
        <v>13.5</v>
      </c>
      <c r="F18" s="94">
        <f t="shared" si="0"/>
        <v>12.414159292035393</v>
      </c>
      <c r="G18" s="94">
        <f t="shared" si="1"/>
        <v>11.172743362831854</v>
      </c>
      <c r="H18" s="22">
        <f>IF(OR($G$18="",$G$19="",$N$18="",$N$19=""),"",ROUND((G18-SMALL(($G$18,$G$19,$N$18,$N$19),1)),0))</f>
        <v>2</v>
      </c>
      <c r="I18" s="137" t="s">
        <v>4</v>
      </c>
      <c r="J18" s="8"/>
      <c r="K18" s="16" t="s">
        <v>43</v>
      </c>
      <c r="L18" s="26">
        <v>15.7</v>
      </c>
      <c r="M18" s="94">
        <f t="shared" si="2"/>
        <v>14.828318584070786</v>
      </c>
      <c r="N18" s="94">
        <f t="shared" si="3"/>
        <v>13.345486725663708</v>
      </c>
      <c r="O18" s="23">
        <f>IF(OR($G$18="",$G$19="",$N$18="",$N$19=""),"",ROUND((N18-SMALL(($G$18,$G$19,$N$18,$N$19),1)),0))</f>
        <v>4</v>
      </c>
      <c r="P18" s="122" t="s">
        <v>66</v>
      </c>
      <c r="Q18" s="123"/>
    </row>
    <row r="19" spans="1:17" ht="45" customHeight="1" thickBot="1" x14ac:dyDescent="0.25">
      <c r="A19" s="121"/>
      <c r="B19" s="100"/>
      <c r="C19" s="24"/>
      <c r="D19" s="25" t="s">
        <v>44</v>
      </c>
      <c r="E19" s="29">
        <v>11.2</v>
      </c>
      <c r="F19" s="95">
        <f t="shared" si="0"/>
        <v>9.890265486725653</v>
      </c>
      <c r="G19" s="96">
        <f t="shared" si="1"/>
        <v>8.9012389380530887</v>
      </c>
      <c r="H19" s="18">
        <f>IF(OR($G$18="",$G$19="",$N$18="",$N$19=""),"",ROUND((G19-SMALL(($G$18,$G$19,$N$18,$N$19),1)),0))</f>
        <v>0</v>
      </c>
      <c r="I19" s="138"/>
      <c r="J19" s="7"/>
      <c r="K19" s="17" t="s">
        <v>45</v>
      </c>
      <c r="L19" s="27">
        <v>17.600000000000001</v>
      </c>
      <c r="M19" s="95">
        <f t="shared" si="2"/>
        <v>16.91327433628318</v>
      </c>
      <c r="N19" s="96">
        <f t="shared" si="3"/>
        <v>15.221946902654862</v>
      </c>
      <c r="O19" s="19">
        <f>IF(OR($G$18="",$G$19="",$N$18="",$N$19=""),"",ROUND((N19-SMALL(($G$18,$G$19,$N$18,$N$19),1)),0))</f>
        <v>6</v>
      </c>
      <c r="P19" s="115"/>
      <c r="Q19" s="116"/>
    </row>
    <row r="20" spans="1:17" ht="45" customHeight="1" x14ac:dyDescent="0.2">
      <c r="A20" s="117">
        <v>5</v>
      </c>
      <c r="B20" s="98">
        <v>0.52777777777777779</v>
      </c>
      <c r="C20" s="30"/>
      <c r="D20" s="31" t="s">
        <v>46</v>
      </c>
      <c r="E20" s="32">
        <v>16.600000000000001</v>
      </c>
      <c r="F20" s="93">
        <f t="shared" si="0"/>
        <v>15.81592920353981</v>
      </c>
      <c r="G20" s="93">
        <f t="shared" si="1"/>
        <v>14.234336283185829</v>
      </c>
      <c r="H20" s="33">
        <f>IF(OR($G$20="",$G$21="",$N$20="",$N$21=""),"",ROUND((G20-SMALL(($G$20,$G$21,$N$20,$N$21),1)),0))</f>
        <v>2</v>
      </c>
      <c r="I20" s="119" t="s">
        <v>4</v>
      </c>
      <c r="J20" s="34"/>
      <c r="K20" s="46" t="s">
        <v>47</v>
      </c>
      <c r="L20" s="36">
        <v>17.8</v>
      </c>
      <c r="M20" s="93">
        <f t="shared" si="2"/>
        <v>17.13274336283186</v>
      </c>
      <c r="N20" s="93">
        <f t="shared" si="3"/>
        <v>15.419469026548674</v>
      </c>
      <c r="O20" s="47">
        <f>IF(OR($G$20="",$G$21="",$N$20="",$N$21=""),"",ROUND((N20-SMALL(($G$20,$G$21,$N$20,$N$21),1)),0))</f>
        <v>3</v>
      </c>
      <c r="P20" s="112" t="s">
        <v>65</v>
      </c>
      <c r="Q20" s="113"/>
    </row>
    <row r="21" spans="1:17" ht="45" customHeight="1" thickBot="1" x14ac:dyDescent="0.25">
      <c r="A21" s="118"/>
      <c r="B21" s="101"/>
      <c r="C21" s="38"/>
      <c r="D21" s="39" t="s">
        <v>48</v>
      </c>
      <c r="E21" s="40">
        <v>14.9</v>
      </c>
      <c r="F21" s="93">
        <f t="shared" si="0"/>
        <v>13.950442477876095</v>
      </c>
      <c r="G21" s="93">
        <f t="shared" si="1"/>
        <v>12.555398230088485</v>
      </c>
      <c r="H21" s="41">
        <f>IF(OR($G$20="",$G$21="",$N$20="",$N$21=""),"",ROUND((G21-SMALL(($G$20,$G$21,$N$20,$N$21),1)),0))</f>
        <v>0</v>
      </c>
      <c r="I21" s="119"/>
      <c r="J21" s="42"/>
      <c r="K21" s="48" t="s">
        <v>49</v>
      </c>
      <c r="L21" s="44">
        <v>15.7</v>
      </c>
      <c r="M21" s="93">
        <f t="shared" si="2"/>
        <v>14.828318584070786</v>
      </c>
      <c r="N21" s="93">
        <f t="shared" si="3"/>
        <v>13.345486725663708</v>
      </c>
      <c r="O21" s="49">
        <f>IF(OR($G$20="",$G$21="",$N$20="",$N$21=""),"",ROUND((N21-SMALL(($G$20,$G$21,$N$20,$N$21),1)),0))</f>
        <v>1</v>
      </c>
      <c r="P21" s="114"/>
      <c r="Q21" s="113"/>
    </row>
    <row r="22" spans="1:17" ht="45" customHeight="1" x14ac:dyDescent="0.2">
      <c r="A22" s="120">
        <v>6</v>
      </c>
      <c r="B22" s="99">
        <v>0.53472222222222221</v>
      </c>
      <c r="C22" s="6"/>
      <c r="D22" s="21" t="s">
        <v>50</v>
      </c>
      <c r="E22" s="28">
        <v>18.899999999999999</v>
      </c>
      <c r="F22" s="94">
        <f t="shared" si="0"/>
        <v>18.33982300884955</v>
      </c>
      <c r="G22" s="94">
        <f t="shared" si="1"/>
        <v>16.505840707964595</v>
      </c>
      <c r="H22" s="22">
        <f>IF(OR($G$22="",$G$23="",$N$22="",$N$23=""),"",ROUND((G22-SMALL(($G$22,$G$23,$N$22,$N$23),1)),0))</f>
        <v>2</v>
      </c>
      <c r="I22" s="137" t="s">
        <v>4</v>
      </c>
      <c r="J22" s="8"/>
      <c r="K22" s="16" t="s">
        <v>51</v>
      </c>
      <c r="L22" s="26">
        <v>21</v>
      </c>
      <c r="M22" s="94">
        <f t="shared" si="2"/>
        <v>20.64424778761061</v>
      </c>
      <c r="N22" s="94">
        <f t="shared" si="3"/>
        <v>18.579823008849548</v>
      </c>
      <c r="O22" s="23">
        <f>IF(OR($G$22="",$G$23="",$N$22="",$N$23=""),"",ROUND((N22-SMALL(($G$22,$G$23,$N$22,$N$23),1)),0))</f>
        <v>4</v>
      </c>
      <c r="P22" s="122" t="s">
        <v>67</v>
      </c>
      <c r="Q22" s="123"/>
    </row>
    <row r="23" spans="1:17" ht="45" customHeight="1" thickBot="1" x14ac:dyDescent="0.25">
      <c r="A23" s="121"/>
      <c r="B23" s="100"/>
      <c r="C23" s="24"/>
      <c r="D23" s="25" t="s">
        <v>52</v>
      </c>
      <c r="E23" s="29">
        <v>16.8</v>
      </c>
      <c r="F23" s="95">
        <f t="shared" si="0"/>
        <v>16.035398230088489</v>
      </c>
      <c r="G23" s="96">
        <f t="shared" si="1"/>
        <v>14.431858407079641</v>
      </c>
      <c r="H23" s="18">
        <f>IF(OR($G$22="",$G$23="",$N$22="",$N$23=""),"",ROUND((G23-SMALL(($G$22,$G$23,$N$22,$N$23),1)),0))</f>
        <v>0</v>
      </c>
      <c r="I23" s="138"/>
      <c r="J23" s="7"/>
      <c r="K23" s="17" t="s">
        <v>53</v>
      </c>
      <c r="L23" s="27">
        <v>26</v>
      </c>
      <c r="M23" s="95">
        <f t="shared" si="2"/>
        <v>26.130973451327435</v>
      </c>
      <c r="N23" s="96">
        <f t="shared" si="3"/>
        <v>23.517876106194691</v>
      </c>
      <c r="O23" s="19">
        <f>IF(OR($G$22="",$G$23="",$N$22="",$N$23=""),"",ROUND((N23-SMALL(($G$22,$G$23,$N$22,$N$23),1)),0))</f>
        <v>9</v>
      </c>
      <c r="P23" s="115"/>
      <c r="Q23" s="116"/>
    </row>
    <row r="24" spans="1:17" ht="45" customHeight="1" x14ac:dyDescent="0.2">
      <c r="A24" s="117">
        <v>7</v>
      </c>
      <c r="B24" s="98">
        <v>0.54166666666666663</v>
      </c>
      <c r="C24" s="30"/>
      <c r="D24" s="31" t="s">
        <v>54</v>
      </c>
      <c r="E24" s="50">
        <v>13.8</v>
      </c>
      <c r="F24" s="93">
        <f t="shared" si="0"/>
        <v>12.743362831858406</v>
      </c>
      <c r="G24" s="93">
        <f t="shared" si="1"/>
        <v>11.469026548672565</v>
      </c>
      <c r="H24" s="33">
        <f>IF(OR($G$24="",$G$25="",$N$24="",$N$25=""),"",ROUND((G24-SMALL(($G$24,$G$25,$N$24,$N$25),1)),0))</f>
        <v>0</v>
      </c>
      <c r="I24" s="119" t="s">
        <v>4</v>
      </c>
      <c r="J24" s="34"/>
      <c r="K24" s="46" t="s">
        <v>55</v>
      </c>
      <c r="L24" s="51">
        <v>24.7</v>
      </c>
      <c r="M24" s="93">
        <f t="shared" si="2"/>
        <v>24.704424778761052</v>
      </c>
      <c r="N24" s="93">
        <f t="shared" si="3"/>
        <v>22.233982300884946</v>
      </c>
      <c r="O24" s="47">
        <f>IF(OR($G$24="",$G$25="",$N$24="",$N$25=""),"",ROUND((N24-SMALL(($G$24,$G$25,$N$24,$N$25),1)),0))</f>
        <v>11</v>
      </c>
      <c r="P24" s="112" t="s">
        <v>68</v>
      </c>
      <c r="Q24" s="113"/>
    </row>
    <row r="25" spans="1:17" ht="45" customHeight="1" x14ac:dyDescent="0.2">
      <c r="A25" s="118"/>
      <c r="B25" s="101"/>
      <c r="C25" s="38"/>
      <c r="D25" s="39" t="s">
        <v>56</v>
      </c>
      <c r="E25" s="52">
        <v>22.8</v>
      </c>
      <c r="F25" s="93">
        <f t="shared" si="0"/>
        <v>22.619469026548671</v>
      </c>
      <c r="G25" s="93">
        <f t="shared" si="1"/>
        <v>20.357522123893805</v>
      </c>
      <c r="H25" s="41">
        <f>IF(OR($G$24="",$G$25="",$N$24="",$N$25=""),"",ROUND((G25-SMALL(($G$24,$G$25,$N$24,$N$25),1)),0))</f>
        <v>9</v>
      </c>
      <c r="I25" s="119"/>
      <c r="J25" s="42"/>
      <c r="K25" s="48" t="s">
        <v>57</v>
      </c>
      <c r="L25" s="53">
        <v>16.3</v>
      </c>
      <c r="M25" s="93">
        <f t="shared" si="2"/>
        <v>15.486725663716811</v>
      </c>
      <c r="N25" s="93">
        <f t="shared" si="3"/>
        <v>13.938053097345131</v>
      </c>
      <c r="O25" s="49">
        <f>IF(OR($G$24="",$G$25="",$N$24="",$N$25=""),"",ROUND((N25-SMALL(($G$24,$G$25,$N$24,$N$25),1)),0))</f>
        <v>2</v>
      </c>
      <c r="P25" s="114"/>
      <c r="Q25" s="113"/>
    </row>
    <row r="26" spans="1:17" ht="18.75" customHeight="1" x14ac:dyDescent="0.25">
      <c r="A26" s="54"/>
      <c r="B26" s="54"/>
      <c r="C26" s="54"/>
      <c r="D26" s="127"/>
      <c r="E26" s="127"/>
      <c r="F26" s="127"/>
      <c r="G26" s="127"/>
      <c r="H26" s="127"/>
      <c r="I26" s="127"/>
      <c r="J26" s="107"/>
      <c r="K26" s="82"/>
      <c r="L26" s="82"/>
      <c r="M26" s="82"/>
      <c r="N26" s="82"/>
      <c r="O26" s="82"/>
      <c r="P26" s="82"/>
      <c r="Q26" s="54"/>
    </row>
    <row r="27" spans="1:17" s="11" customFormat="1" ht="35.1" customHeight="1" x14ac:dyDescent="0.4">
      <c r="A27" s="85" t="s">
        <v>58</v>
      </c>
      <c r="B27" s="86"/>
      <c r="C27" s="83"/>
      <c r="D27" s="128" t="s">
        <v>59</v>
      </c>
      <c r="E27" s="128"/>
      <c r="F27" s="128"/>
      <c r="G27" s="128"/>
      <c r="H27" s="129"/>
      <c r="I27" s="84"/>
      <c r="J27" s="133" t="s">
        <v>60</v>
      </c>
      <c r="K27" s="134"/>
      <c r="L27" s="141"/>
      <c r="M27" s="142"/>
      <c r="N27" s="142"/>
      <c r="O27" s="143"/>
      <c r="P27" s="147"/>
      <c r="Q27" s="148"/>
    </row>
    <row r="28" spans="1:17" s="11" customFormat="1" ht="34.5" customHeight="1" x14ac:dyDescent="0.4">
      <c r="A28" s="87" t="s">
        <v>61</v>
      </c>
      <c r="B28" s="88"/>
      <c r="C28" s="130" t="s">
        <v>62</v>
      </c>
      <c r="D28" s="131"/>
      <c r="E28" s="131"/>
      <c r="F28" s="131"/>
      <c r="G28" s="131"/>
      <c r="H28" s="132"/>
      <c r="I28" s="84"/>
      <c r="J28" s="135"/>
      <c r="K28" s="136"/>
      <c r="L28" s="144"/>
      <c r="M28" s="145"/>
      <c r="N28" s="145"/>
      <c r="O28" s="146"/>
      <c r="P28" s="149"/>
      <c r="Q28" s="150"/>
    </row>
    <row r="29" spans="1:17" x14ac:dyDescent="0.2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</row>
    <row r="30" spans="1:17" ht="29.25" customHeight="1" x14ac:dyDescent="0.3">
      <c r="L30" s="4"/>
      <c r="M30" s="4"/>
      <c r="N30" s="4"/>
      <c r="O30" s="4"/>
      <c r="P30" s="4"/>
      <c r="Q30" s="4"/>
    </row>
    <row r="32" spans="1:17" s="3" customFormat="1" ht="23.25" x14ac:dyDescent="0.3">
      <c r="A32" s="5"/>
      <c r="B32" s="5"/>
      <c r="C32" s="5"/>
      <c r="D32" s="4"/>
      <c r="L32" s="4"/>
    </row>
    <row r="34" spans="1:11" ht="18.75" x14ac:dyDescent="0.2">
      <c r="A34" s="126"/>
      <c r="B34" s="126"/>
      <c r="C34" s="106"/>
    </row>
    <row r="35" spans="1:11" ht="21" x14ac:dyDescent="0.3">
      <c r="A35" s="2"/>
      <c r="C35" s="1"/>
      <c r="K35" s="2"/>
    </row>
  </sheetData>
  <mergeCells count="43">
    <mergeCell ref="E2:K2"/>
    <mergeCell ref="E4:K4"/>
    <mergeCell ref="A18:A19"/>
    <mergeCell ref="I18:I19"/>
    <mergeCell ref="A20:A21"/>
    <mergeCell ref="I20:I21"/>
    <mergeCell ref="E8:K8"/>
    <mergeCell ref="E10:K10"/>
    <mergeCell ref="E3:K3"/>
    <mergeCell ref="A16:A17"/>
    <mergeCell ref="I16:I17"/>
    <mergeCell ref="A14:A15"/>
    <mergeCell ref="E7:K7"/>
    <mergeCell ref="E6:K6"/>
    <mergeCell ref="P11:Q11"/>
    <mergeCell ref="A34:B34"/>
    <mergeCell ref="D26:I26"/>
    <mergeCell ref="D27:H27"/>
    <mergeCell ref="C28:H28"/>
    <mergeCell ref="J27:K28"/>
    <mergeCell ref="I14:I15"/>
    <mergeCell ref="P12:Q12"/>
    <mergeCell ref="P13:Q13"/>
    <mergeCell ref="I22:I23"/>
    <mergeCell ref="L27:O28"/>
    <mergeCell ref="P27:Q28"/>
    <mergeCell ref="P14:Q14"/>
    <mergeCell ref="P15:Q15"/>
    <mergeCell ref="P18:Q18"/>
    <mergeCell ref="P19:Q19"/>
    <mergeCell ref="P24:Q24"/>
    <mergeCell ref="P25:Q25"/>
    <mergeCell ref="P23:Q23"/>
    <mergeCell ref="A12:A13"/>
    <mergeCell ref="I12:I13"/>
    <mergeCell ref="A24:A25"/>
    <mergeCell ref="I24:I25"/>
    <mergeCell ref="A22:A23"/>
    <mergeCell ref="P22:Q22"/>
    <mergeCell ref="P16:Q16"/>
    <mergeCell ref="P17:Q17"/>
    <mergeCell ref="P20:Q20"/>
    <mergeCell ref="P21:Q21"/>
  </mergeCells>
  <conditionalFormatting sqref="Q2">
    <cfRule type="cellIs" dxfId="2" priority="1" operator="equal">
      <formula>"White"</formula>
    </cfRule>
    <cfRule type="cellIs" dxfId="1" priority="2" operator="equal">
      <formula>"Yellow"</formula>
    </cfRule>
    <cfRule type="cellIs" dxfId="0" priority="3" operator="equal">
      <formula>"yellow"</formula>
    </cfRule>
  </conditionalFormatting>
  <dataValidations disablePrompts="1" count="1">
    <dataValidation type="list" allowBlank="1" showInputMessage="1" showErrorMessage="1" sqref="Q2" xr:uid="{61610554-4AC4-4F51-B974-8922637C5792}">
      <formula1>$Q$2:$Q$3</formula1>
    </dataValidation>
  </dataValidations>
  <hyperlinks>
    <hyperlink ref="D8" r:id="rId1" xr:uid="{83442FE2-F396-49B7-AC8F-417082023563}"/>
  </hyperlinks>
  <pageMargins left="3.937007874015748E-2" right="3.937007874015748E-2" top="0.39370078740157483" bottom="0.19685039370078741" header="0.31496062992125984" footer="0.31496062992125984"/>
  <pageSetup scale="47" orientation="landscape" r:id="rId2"/>
  <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Match Team Sheet</vt:lpstr>
      <vt:lpstr>Match Team Sheet!Print_Area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Nigel Cole</dc:creator>
  <cp:keywords/>
  <dc:description/>
  <cp:lastModifiedBy>David Hill</cp:lastModifiedBy>
  <cp:revision/>
  <dcterms:created xsi:type="dcterms:W3CDTF">2017-05-23T16:07:14Z</dcterms:created>
  <dcterms:modified xsi:type="dcterms:W3CDTF">2025-09-02T08:15:29Z</dcterms:modified>
  <cp:category/>
  <cp:contentStatus/>
</cp:coreProperties>
</file>